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325" windowHeight="9840"/>
  </bookViews>
  <sheets>
    <sheet name="Sheet1" sheetId="1" r:id="rId1"/>
  </sheets>
  <definedNames>
    <definedName name="_xlnm._FilterDatabase" localSheetId="0" hidden="1">Sheet1!$A$2:$I$41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<sst xmlns="http://schemas.openxmlformats.org/spreadsheetml/2006/main" count="127" uniqueCount="58">
  <si>
    <r>
      <t>中国热带农业科学院南亚热带作物研究所</t>
    </r>
    <r>
      <rPr>
        <b/>
        <sz val="20"/>
        <color theme="1"/>
        <rFont val="Times New Roman"/>
        <charset val="134"/>
      </rPr>
      <t>2021</t>
    </r>
    <r>
      <rPr>
        <b/>
        <sz val="20"/>
        <color theme="1"/>
        <rFont val="黑体"/>
        <charset val="134"/>
      </rPr>
      <t>年第二批公开招聘工作人员笔试、面试成绩表</t>
    </r>
  </si>
  <si>
    <r>
      <rPr>
        <b/>
        <sz val="12"/>
        <color theme="1"/>
        <rFont val="宋体"/>
        <charset val="134"/>
      </rPr>
      <t>序号</t>
    </r>
  </si>
  <si>
    <r>
      <rPr>
        <b/>
        <sz val="12"/>
        <color theme="1"/>
        <rFont val="宋体"/>
        <charset val="134"/>
      </rPr>
      <t>职位代码</t>
    </r>
  </si>
  <si>
    <r>
      <rPr>
        <b/>
        <sz val="12"/>
        <color theme="1"/>
        <rFont val="宋体"/>
        <charset val="134"/>
      </rPr>
      <t>姓名</t>
    </r>
  </si>
  <si>
    <r>
      <rPr>
        <b/>
        <sz val="12"/>
        <color theme="1"/>
        <rFont val="宋体"/>
        <charset val="134"/>
      </rPr>
      <t>准考证号</t>
    </r>
  </si>
  <si>
    <r>
      <rPr>
        <b/>
        <sz val="12"/>
        <color theme="1"/>
        <rFont val="宋体"/>
        <charset val="134"/>
      </rPr>
      <t>笔试成绩</t>
    </r>
  </si>
  <si>
    <t>面试成绩</t>
  </si>
  <si>
    <t>综合成绩</t>
  </si>
  <si>
    <r>
      <rPr>
        <b/>
        <sz val="12"/>
        <color theme="1"/>
        <rFont val="宋体"/>
        <charset val="134"/>
      </rPr>
      <t>排名</t>
    </r>
  </si>
  <si>
    <r>
      <rPr>
        <b/>
        <sz val="12"/>
        <color theme="1"/>
        <rFont val="宋体"/>
        <charset val="134"/>
      </rPr>
      <t>备注</t>
    </r>
  </si>
  <si>
    <r>
      <rPr>
        <sz val="11"/>
        <color theme="1"/>
        <rFont val="Times New Roman"/>
        <charset val="134"/>
      </rPr>
      <t>20210210-</t>
    </r>
    <r>
      <rPr>
        <sz val="11"/>
        <color theme="1"/>
        <rFont val="宋体"/>
        <charset val="134"/>
      </rPr>
      <t>旱作新材料研究室科研岗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南亚热带作物研究所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</si>
  <si>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宋体"/>
        <charset val="134"/>
      </rPr>
      <t>张宇晗</t>
    </r>
  </si>
  <si>
    <t/>
  </si>
  <si>
    <r>
      <rPr>
        <sz val="11"/>
        <color theme="1"/>
        <rFont val="宋体"/>
        <charset val="134"/>
      </rPr>
      <t>李修孟</t>
    </r>
  </si>
  <si>
    <r>
      <rPr>
        <sz val="11"/>
        <color theme="1"/>
        <rFont val="宋体"/>
        <charset val="134"/>
      </rPr>
      <t>缺考</t>
    </r>
  </si>
  <si>
    <r>
      <rPr>
        <sz val="11"/>
        <color theme="1"/>
        <rFont val="宋体"/>
        <charset val="134"/>
      </rPr>
      <t>王楠</t>
    </r>
  </si>
  <si>
    <r>
      <rPr>
        <sz val="11"/>
        <color theme="1"/>
        <rFont val="Times New Roman"/>
        <charset val="134"/>
      </rPr>
      <t>20210211-</t>
    </r>
    <r>
      <rPr>
        <sz val="11"/>
        <color theme="1"/>
        <rFont val="宋体"/>
        <charset val="134"/>
      </rPr>
      <t>剑麻研究中心科研岗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南亚热带作物研究所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</si>
  <si>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宋体"/>
        <charset val="134"/>
      </rPr>
      <t>谌惠邦</t>
    </r>
  </si>
  <si>
    <r>
      <rPr>
        <sz val="11"/>
        <color theme="1"/>
        <rFont val="宋体"/>
        <charset val="134"/>
      </rPr>
      <t>林杏蓉</t>
    </r>
  </si>
  <si>
    <r>
      <rPr>
        <sz val="11"/>
        <color theme="1"/>
        <rFont val="宋体"/>
        <charset val="134"/>
      </rPr>
      <t>林柏雅</t>
    </r>
  </si>
  <si>
    <r>
      <rPr>
        <sz val="11"/>
        <color theme="1"/>
        <rFont val="Times New Roman"/>
        <charset val="134"/>
      </rPr>
      <t>20210212-</t>
    </r>
    <r>
      <rPr>
        <sz val="11"/>
        <color theme="1"/>
        <rFont val="宋体"/>
        <charset val="134"/>
      </rPr>
      <t>旱作农业工程技术研究中心科研岗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南亚热带作物研究所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</si>
  <si>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宋体"/>
        <charset val="134"/>
      </rPr>
      <t>王宏轩</t>
    </r>
  </si>
  <si>
    <r>
      <rPr>
        <sz val="11"/>
        <color theme="1"/>
        <rFont val="宋体"/>
        <charset val="134"/>
      </rPr>
      <t>于珍珍</t>
    </r>
  </si>
  <si>
    <r>
      <rPr>
        <sz val="11"/>
        <color theme="1"/>
        <rFont val="宋体"/>
        <charset val="134"/>
      </rPr>
      <t>梅浩然</t>
    </r>
  </si>
  <si>
    <r>
      <rPr>
        <sz val="11"/>
        <color theme="1"/>
        <rFont val="宋体"/>
        <charset val="134"/>
      </rPr>
      <t>刘权磊</t>
    </r>
  </si>
  <si>
    <r>
      <rPr>
        <sz val="11"/>
        <color theme="1"/>
        <rFont val="宋体"/>
        <charset val="134"/>
      </rPr>
      <t>余昭南</t>
    </r>
  </si>
  <si>
    <r>
      <rPr>
        <sz val="11"/>
        <color theme="1"/>
        <rFont val="宋体"/>
        <charset val="134"/>
      </rPr>
      <t>余兵兵</t>
    </r>
  </si>
  <si>
    <r>
      <rPr>
        <sz val="11"/>
        <color theme="1"/>
        <rFont val="Times New Roman"/>
        <charset val="134"/>
      </rPr>
      <t>20210214-</t>
    </r>
    <r>
      <rPr>
        <sz val="11"/>
        <color theme="1"/>
        <rFont val="宋体"/>
        <charset val="134"/>
      </rPr>
      <t>荔枝龙眼研究中心科研岗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南亚热带作物研究所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</si>
  <si>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宋体"/>
        <charset val="134"/>
      </rPr>
      <t>全振炫</t>
    </r>
  </si>
  <si>
    <r>
      <rPr>
        <sz val="11"/>
        <color theme="1"/>
        <rFont val="宋体"/>
        <charset val="134"/>
      </rPr>
      <t>张晓凤</t>
    </r>
  </si>
  <si>
    <r>
      <rPr>
        <sz val="11"/>
        <color theme="1"/>
        <rFont val="宋体"/>
        <charset val="134"/>
      </rPr>
      <t>薛加楠</t>
    </r>
  </si>
  <si>
    <r>
      <rPr>
        <sz val="11"/>
        <color theme="1"/>
        <rFont val="宋体"/>
        <charset val="134"/>
      </rPr>
      <t>郭少英</t>
    </r>
  </si>
  <si>
    <r>
      <rPr>
        <sz val="11"/>
        <color theme="1"/>
        <rFont val="宋体"/>
        <charset val="134"/>
      </rPr>
      <t>简营</t>
    </r>
  </si>
  <si>
    <r>
      <rPr>
        <sz val="11"/>
        <color theme="1"/>
        <rFont val="宋体"/>
        <charset val="134"/>
      </rPr>
      <t>万青</t>
    </r>
  </si>
  <si>
    <r>
      <rPr>
        <sz val="11"/>
        <color theme="1"/>
        <rFont val="Times New Roman"/>
        <charset val="134"/>
      </rPr>
      <t>20210216-</t>
    </r>
    <r>
      <rPr>
        <sz val="11"/>
        <color theme="1"/>
        <rFont val="宋体"/>
        <charset val="134"/>
      </rPr>
      <t>攀枝花研究院综合办公室科研人员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南亚热带作物研究所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</si>
  <si>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宋体"/>
        <charset val="134"/>
      </rPr>
      <t>张月华</t>
    </r>
  </si>
  <si>
    <r>
      <rPr>
        <sz val="11"/>
        <color theme="1"/>
        <rFont val="宋体"/>
        <charset val="134"/>
      </rPr>
      <t>张华锋</t>
    </r>
  </si>
  <si>
    <r>
      <rPr>
        <sz val="11"/>
        <color theme="1"/>
        <rFont val="宋体"/>
        <charset val="134"/>
      </rPr>
      <t>张叶</t>
    </r>
  </si>
  <si>
    <r>
      <rPr>
        <sz val="11"/>
        <color theme="1"/>
        <rFont val="宋体"/>
        <charset val="134"/>
      </rPr>
      <t>童璐</t>
    </r>
  </si>
  <si>
    <r>
      <rPr>
        <sz val="11"/>
        <color theme="1"/>
        <rFont val="Times New Roman"/>
        <charset val="134"/>
      </rPr>
      <t>20210217-</t>
    </r>
    <r>
      <rPr>
        <sz val="11"/>
        <color theme="1"/>
        <rFont val="宋体"/>
        <charset val="134"/>
      </rPr>
      <t>攀枝花研究院综合办公室科辅人员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南亚热带作物研究所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</si>
  <si>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宋体"/>
        <charset val="134"/>
      </rPr>
      <t>卢志兰</t>
    </r>
  </si>
  <si>
    <r>
      <rPr>
        <sz val="11"/>
        <color theme="1"/>
        <rFont val="宋体"/>
        <charset val="134"/>
      </rPr>
      <t>刘晓颖</t>
    </r>
  </si>
  <si>
    <r>
      <rPr>
        <sz val="11"/>
        <color theme="1"/>
        <rFont val="宋体"/>
        <charset val="134"/>
      </rPr>
      <t>李宗灿</t>
    </r>
  </si>
  <si>
    <r>
      <rPr>
        <sz val="11"/>
        <color theme="1"/>
        <rFont val="宋体"/>
        <charset val="134"/>
      </rPr>
      <t>郑洁</t>
    </r>
  </si>
  <si>
    <r>
      <rPr>
        <sz val="11"/>
        <color theme="1"/>
        <rFont val="宋体"/>
        <charset val="134"/>
      </rPr>
      <t>姚嘉明</t>
    </r>
  </si>
  <si>
    <r>
      <rPr>
        <sz val="11"/>
        <color theme="1"/>
        <rFont val="宋体"/>
        <charset val="134"/>
      </rPr>
      <t>陈靖</t>
    </r>
  </si>
  <si>
    <r>
      <rPr>
        <sz val="11"/>
        <color theme="1"/>
        <rFont val="宋体"/>
        <charset val="134"/>
      </rPr>
      <t>胡航浩</t>
    </r>
  </si>
  <si>
    <r>
      <rPr>
        <sz val="11"/>
        <color theme="1"/>
        <rFont val="宋体"/>
        <charset val="134"/>
      </rPr>
      <t>易颖欣</t>
    </r>
  </si>
  <si>
    <r>
      <rPr>
        <sz val="11"/>
        <color theme="1"/>
        <rFont val="Times New Roman"/>
        <charset val="134"/>
      </rPr>
      <t>20210218-</t>
    </r>
    <r>
      <rPr>
        <sz val="11"/>
        <color theme="1"/>
        <rFont val="宋体"/>
        <charset val="134"/>
      </rPr>
      <t>产业发展部专技岗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南亚热带作物研究所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</si>
  <si>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宋体"/>
        <charset val="134"/>
      </rPr>
      <t>汪佳维</t>
    </r>
  </si>
  <si>
    <r>
      <rPr>
        <sz val="11"/>
        <color theme="1"/>
        <rFont val="宋体"/>
        <charset val="134"/>
      </rPr>
      <t>许家豪</t>
    </r>
  </si>
  <si>
    <r>
      <rPr>
        <sz val="11"/>
        <color theme="1"/>
        <rFont val="宋体"/>
        <charset val="134"/>
      </rPr>
      <t>张鑫慧</t>
    </r>
  </si>
  <si>
    <r>
      <rPr>
        <sz val="11"/>
        <color theme="1"/>
        <rFont val="宋体"/>
        <charset val="134"/>
      </rPr>
      <t>毕嘉淇</t>
    </r>
  </si>
  <si>
    <r>
      <rPr>
        <sz val="11"/>
        <color theme="1"/>
        <rFont val="宋体"/>
        <charset val="134"/>
      </rPr>
      <t>李明月</t>
    </r>
  </si>
  <si>
    <r>
      <rPr>
        <sz val="11"/>
        <color theme="1"/>
        <rFont val="宋体"/>
        <charset val="134"/>
      </rPr>
      <t>叶婷婷</t>
    </r>
  </si>
  <si>
    <r>
      <rPr>
        <sz val="11"/>
        <color theme="1"/>
        <rFont val="宋体"/>
        <charset val="134"/>
      </rPr>
      <t>方昕妍</t>
    </r>
  </si>
  <si>
    <r>
      <rPr>
        <sz val="11"/>
        <color theme="1"/>
        <rFont val="宋体"/>
        <charset val="134"/>
      </rPr>
      <t>张钰彬</t>
    </r>
  </si>
  <si>
    <r>
      <rPr>
        <sz val="11"/>
        <color theme="1"/>
        <rFont val="宋体"/>
        <charset val="134"/>
      </rPr>
      <t>韩音如</t>
    </r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</si>
</sst>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b/>
      <sz val="20"/>
      <color theme="1"/>
      <name val="黑体"/>
      <charset val="134"/>
    </font>
    <font>
      <b/>
      <sz val="20"/>
      <color theme="1"/>
      <name val="Times New Roman"/>
      <charset val="134"/>
    </font>
    <font>
      <b/>
      <sz val="12"/>
      <color theme="1"/>
      <name val="Times New Roman"/>
      <charset val="134"/>
    </font>
    <font>
      <b/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I41"/>
  <sheetViews>
    <sheetView tabSelected="1" workbookViewId="0">
      <selection activeCell="K5" sqref="K5"/>
    </sheetView>
  </sheetViews>
  <sheetFormatPr defaultColWidth="9" defaultRowHeight="21.95" customHeight="1"/>
  <cols>
    <col min="1" max="1" width="9" style="1"/>
    <col min="2" max="2" width="71" style="1" customWidth="1"/>
    <col min="3" max="3" width="10.5" style="1" customWidth="1"/>
    <col min="4" max="4" width="15.25" style="1" customWidth="1"/>
    <col min="5" max="7" width="11.875" style="1" customWidth="1"/>
    <col min="8" max="8" width="10.625" style="1" customWidth="1"/>
    <col min="9" max="9" width="10.5" style="1" customWidth="1"/>
    <col min="10" max="16384" width="9" style="1"/>
  </cols>
  <sheetData>
    <row r="1" ht="59.1" customHeight="1" spans="1:9">
      <c r="A1" s="2" t="s">
        <v>0</v>
      </c>
      <c r="B1" s="3"/>
      <c r="C1" s="3"/>
      <c r="D1" s="3"/>
      <c r="E1" s="3"/>
      <c r="F1" s="3"/>
      <c r="G1" s="3"/>
      <c r="H1" s="3"/>
      <c r="I1" s="3"/>
    </row>
    <row r="2" customHeight="1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4" t="s">
        <v>8</v>
      </c>
      <c r="I2" s="4" t="s">
        <v>9</v>
      </c>
    </row>
    <row r="3" customHeight="1" spans="1:9">
      <c r="A3" s="6">
        <v>1</v>
      </c>
      <c r="B3" s="6" t="s">
        <v>10</v>
      </c>
      <c r="C3" s="6" t="s">
        <v>11</v>
      </c>
      <c r="D3" s="6" t="str">
        <f>"202107310120"</f>
        <v>202107310120</v>
      </c>
      <c r="E3" s="7">
        <v>72.5</v>
      </c>
      <c r="F3" s="7">
        <v>89.38</v>
      </c>
      <c r="G3" s="7">
        <f>E3*0.4+F3*0.6</f>
        <v>82.628</v>
      </c>
      <c r="H3" s="8">
        <v>1</v>
      </c>
      <c r="I3" s="6" t="s">
        <v>12</v>
      </c>
    </row>
    <row r="4" customHeight="1" spans="1:9">
      <c r="A4" s="6">
        <v>2</v>
      </c>
      <c r="B4" s="6" t="s">
        <v>10</v>
      </c>
      <c r="C4" s="6" t="s">
        <v>13</v>
      </c>
      <c r="D4" s="6" t="str">
        <f>"202107310119"</f>
        <v>202107310119</v>
      </c>
      <c r="E4" s="7">
        <v>0</v>
      </c>
      <c r="F4" s="7"/>
      <c r="G4" s="7">
        <f t="shared" ref="G4:G41" si="0">E4*0.4+F4*0.6</f>
        <v>0</v>
      </c>
      <c r="H4" s="8">
        <v>2</v>
      </c>
      <c r="I4" s="6" t="s">
        <v>14</v>
      </c>
    </row>
    <row r="5" customHeight="1" spans="1:9">
      <c r="A5" s="6">
        <v>3</v>
      </c>
      <c r="B5" s="6" t="s">
        <v>10</v>
      </c>
      <c r="C5" s="6" t="s">
        <v>15</v>
      </c>
      <c r="D5" s="6" t="str">
        <f>"202107310121"</f>
        <v>202107310121</v>
      </c>
      <c r="E5" s="7">
        <v>0</v>
      </c>
      <c r="F5" s="7"/>
      <c r="G5" s="7">
        <f t="shared" si="0"/>
        <v>0</v>
      </c>
      <c r="H5" s="8">
        <v>2</v>
      </c>
      <c r="I5" s="6" t="s">
        <v>14</v>
      </c>
    </row>
    <row r="6" customHeight="1" spans="1:9">
      <c r="A6" s="6">
        <v>4</v>
      </c>
      <c r="B6" s="6" t="s">
        <v>16</v>
      </c>
      <c r="C6" s="6" t="s">
        <v>17</v>
      </c>
      <c r="D6" s="6" t="str">
        <f>"202107310123"</f>
        <v>202107310123</v>
      </c>
      <c r="E6" s="7">
        <v>59.4</v>
      </c>
      <c r="F6" s="7">
        <v>84.38</v>
      </c>
      <c r="G6" s="7">
        <f t="shared" si="0"/>
        <v>74.388</v>
      </c>
      <c r="H6" s="8">
        <v>1</v>
      </c>
      <c r="I6" s="6" t="s">
        <v>12</v>
      </c>
    </row>
    <row r="7" customHeight="1" spans="1:9">
      <c r="A7" s="6">
        <v>5</v>
      </c>
      <c r="B7" s="6" t="s">
        <v>16</v>
      </c>
      <c r="C7" s="6" t="s">
        <v>18</v>
      </c>
      <c r="D7" s="6" t="str">
        <f>"202107310122"</f>
        <v>202107310122</v>
      </c>
      <c r="E7" s="7">
        <v>0</v>
      </c>
      <c r="F7" s="7"/>
      <c r="G7" s="7">
        <f t="shared" si="0"/>
        <v>0</v>
      </c>
      <c r="H7" s="8">
        <v>2</v>
      </c>
      <c r="I7" s="6" t="s">
        <v>14</v>
      </c>
    </row>
    <row r="8" customHeight="1" spans="1:9">
      <c r="A8" s="6">
        <v>6</v>
      </c>
      <c r="B8" s="6" t="s">
        <v>16</v>
      </c>
      <c r="C8" s="6" t="s">
        <v>19</v>
      </c>
      <c r="D8" s="6" t="str">
        <f>"202107310124"</f>
        <v>202107310124</v>
      </c>
      <c r="E8" s="7">
        <v>0</v>
      </c>
      <c r="F8" s="7"/>
      <c r="G8" s="7">
        <f t="shared" si="0"/>
        <v>0</v>
      </c>
      <c r="H8" s="8">
        <v>2</v>
      </c>
      <c r="I8" s="6" t="s">
        <v>14</v>
      </c>
    </row>
    <row r="9" customHeight="1" spans="1:9">
      <c r="A9" s="6">
        <v>7</v>
      </c>
      <c r="B9" s="6" t="s">
        <v>20</v>
      </c>
      <c r="C9" s="6" t="s">
        <v>21</v>
      </c>
      <c r="D9" s="6" t="str">
        <f>"202107310126"</f>
        <v>202107310126</v>
      </c>
      <c r="E9" s="7">
        <v>71.4</v>
      </c>
      <c r="F9" s="7">
        <v>91.14</v>
      </c>
      <c r="G9" s="7">
        <f t="shared" si="0"/>
        <v>83.244</v>
      </c>
      <c r="H9" s="8">
        <v>1</v>
      </c>
      <c r="I9" s="6" t="s">
        <v>12</v>
      </c>
    </row>
    <row r="10" customHeight="1" spans="1:9">
      <c r="A10" s="6">
        <v>8</v>
      </c>
      <c r="B10" s="6" t="s">
        <v>20</v>
      </c>
      <c r="C10" s="6" t="s">
        <v>22</v>
      </c>
      <c r="D10" s="6" t="str">
        <f>"202107310127"</f>
        <v>202107310127</v>
      </c>
      <c r="E10" s="7">
        <v>59.5</v>
      </c>
      <c r="F10" s="7">
        <v>81.57</v>
      </c>
      <c r="G10" s="7">
        <f t="shared" si="0"/>
        <v>72.742</v>
      </c>
      <c r="H10" s="8">
        <v>2</v>
      </c>
      <c r="I10" s="6" t="s">
        <v>12</v>
      </c>
    </row>
    <row r="11" customHeight="1" spans="1:9">
      <c r="A11" s="6">
        <v>9</v>
      </c>
      <c r="B11" s="6" t="s">
        <v>20</v>
      </c>
      <c r="C11" s="6" t="s">
        <v>23</v>
      </c>
      <c r="D11" s="6" t="str">
        <f>"202107310125"</f>
        <v>202107310125</v>
      </c>
      <c r="E11" s="7">
        <v>0</v>
      </c>
      <c r="F11" s="7"/>
      <c r="G11" s="7">
        <f t="shared" si="0"/>
        <v>0</v>
      </c>
      <c r="H11" s="8">
        <v>3</v>
      </c>
      <c r="I11" s="6" t="s">
        <v>14</v>
      </c>
    </row>
    <row r="12" customHeight="1" spans="1:9">
      <c r="A12" s="6">
        <v>10</v>
      </c>
      <c r="B12" s="6" t="s">
        <v>20</v>
      </c>
      <c r="C12" s="6" t="s">
        <v>24</v>
      </c>
      <c r="D12" s="6" t="str">
        <f>"202107310128"</f>
        <v>202107310128</v>
      </c>
      <c r="E12" s="7">
        <v>0</v>
      </c>
      <c r="F12" s="7"/>
      <c r="G12" s="7">
        <f t="shared" si="0"/>
        <v>0</v>
      </c>
      <c r="H12" s="8">
        <v>3</v>
      </c>
      <c r="I12" s="6" t="s">
        <v>14</v>
      </c>
    </row>
    <row r="13" customHeight="1" spans="1:9">
      <c r="A13" s="6">
        <v>11</v>
      </c>
      <c r="B13" s="6" t="s">
        <v>20</v>
      </c>
      <c r="C13" s="6" t="s">
        <v>25</v>
      </c>
      <c r="D13" s="6" t="str">
        <f>"202107310129"</f>
        <v>202107310129</v>
      </c>
      <c r="E13" s="7">
        <v>0</v>
      </c>
      <c r="F13" s="7"/>
      <c r="G13" s="7">
        <f t="shared" si="0"/>
        <v>0</v>
      </c>
      <c r="H13" s="8">
        <v>3</v>
      </c>
      <c r="I13" s="6" t="s">
        <v>14</v>
      </c>
    </row>
    <row r="14" customHeight="1" spans="1:9">
      <c r="A14" s="6">
        <v>12</v>
      </c>
      <c r="B14" s="6" t="s">
        <v>20</v>
      </c>
      <c r="C14" s="6" t="s">
        <v>26</v>
      </c>
      <c r="D14" s="6" t="str">
        <f>"202107310130"</f>
        <v>202107310130</v>
      </c>
      <c r="E14" s="7">
        <v>0</v>
      </c>
      <c r="F14" s="7"/>
      <c r="G14" s="7">
        <f t="shared" si="0"/>
        <v>0</v>
      </c>
      <c r="H14" s="8">
        <v>3</v>
      </c>
      <c r="I14" s="6" t="s">
        <v>14</v>
      </c>
    </row>
    <row r="15" customHeight="1" spans="1:9">
      <c r="A15" s="6">
        <v>13</v>
      </c>
      <c r="B15" s="6" t="s">
        <v>27</v>
      </c>
      <c r="C15" s="6" t="s">
        <v>28</v>
      </c>
      <c r="D15" s="6" t="str">
        <f>"202107310204"</f>
        <v>202107310204</v>
      </c>
      <c r="E15" s="7">
        <v>66.3</v>
      </c>
      <c r="F15" s="7">
        <v>86.5</v>
      </c>
      <c r="G15" s="7">
        <f t="shared" si="0"/>
        <v>78.42</v>
      </c>
      <c r="H15" s="8">
        <v>1</v>
      </c>
      <c r="I15" s="6" t="s">
        <v>12</v>
      </c>
    </row>
    <row r="16" customHeight="1" spans="1:9">
      <c r="A16" s="6">
        <v>14</v>
      </c>
      <c r="B16" s="6" t="s">
        <v>27</v>
      </c>
      <c r="C16" s="6" t="s">
        <v>29</v>
      </c>
      <c r="D16" s="6" t="str">
        <f>"202107310202"</f>
        <v>202107310202</v>
      </c>
      <c r="E16" s="7">
        <v>61.3</v>
      </c>
      <c r="F16" s="7">
        <v>85.13</v>
      </c>
      <c r="G16" s="7">
        <f t="shared" si="0"/>
        <v>75.598</v>
      </c>
      <c r="H16" s="8">
        <v>2</v>
      </c>
      <c r="I16" s="6" t="s">
        <v>12</v>
      </c>
    </row>
    <row r="17" customHeight="1" spans="1:9">
      <c r="A17" s="6">
        <v>15</v>
      </c>
      <c r="B17" s="6" t="s">
        <v>27</v>
      </c>
      <c r="C17" s="6" t="s">
        <v>30</v>
      </c>
      <c r="D17" s="6" t="str">
        <f>"202107310201"</f>
        <v>202107310201</v>
      </c>
      <c r="E17" s="7">
        <v>0</v>
      </c>
      <c r="F17" s="7"/>
      <c r="G17" s="7">
        <f t="shared" si="0"/>
        <v>0</v>
      </c>
      <c r="H17" s="8">
        <v>3</v>
      </c>
      <c r="I17" s="6" t="s">
        <v>14</v>
      </c>
    </row>
    <row r="18" customHeight="1" spans="1:9">
      <c r="A18" s="6">
        <v>16</v>
      </c>
      <c r="B18" s="6" t="s">
        <v>27</v>
      </c>
      <c r="C18" s="6" t="s">
        <v>31</v>
      </c>
      <c r="D18" s="6" t="str">
        <f>"202107310203"</f>
        <v>202107310203</v>
      </c>
      <c r="E18" s="7">
        <v>0</v>
      </c>
      <c r="F18" s="7"/>
      <c r="G18" s="7">
        <f t="shared" si="0"/>
        <v>0</v>
      </c>
      <c r="H18" s="8">
        <v>3</v>
      </c>
      <c r="I18" s="6" t="s">
        <v>14</v>
      </c>
    </row>
    <row r="19" customHeight="1" spans="1:9">
      <c r="A19" s="6">
        <v>17</v>
      </c>
      <c r="B19" s="6" t="s">
        <v>27</v>
      </c>
      <c r="C19" s="6" t="s">
        <v>32</v>
      </c>
      <c r="D19" s="6" t="str">
        <f>"202107310205"</f>
        <v>202107310205</v>
      </c>
      <c r="E19" s="7">
        <v>0</v>
      </c>
      <c r="F19" s="7"/>
      <c r="G19" s="7">
        <f t="shared" si="0"/>
        <v>0</v>
      </c>
      <c r="H19" s="8">
        <v>3</v>
      </c>
      <c r="I19" s="6" t="s">
        <v>14</v>
      </c>
    </row>
    <row r="20" customHeight="1" spans="1:9">
      <c r="A20" s="6">
        <v>18</v>
      </c>
      <c r="B20" s="6" t="s">
        <v>27</v>
      </c>
      <c r="C20" s="6" t="s">
        <v>33</v>
      </c>
      <c r="D20" s="6" t="str">
        <f>"202107310206"</f>
        <v>202107310206</v>
      </c>
      <c r="E20" s="7">
        <v>0</v>
      </c>
      <c r="F20" s="7"/>
      <c r="G20" s="7">
        <f t="shared" si="0"/>
        <v>0</v>
      </c>
      <c r="H20" s="8">
        <v>3</v>
      </c>
      <c r="I20" s="6" t="s">
        <v>14</v>
      </c>
    </row>
    <row r="21" customHeight="1" spans="1:9">
      <c r="A21" s="6">
        <v>19</v>
      </c>
      <c r="B21" s="6" t="s">
        <v>34</v>
      </c>
      <c r="C21" s="6" t="s">
        <v>35</v>
      </c>
      <c r="D21" s="6" t="str">
        <f>"202107310207"</f>
        <v>202107310207</v>
      </c>
      <c r="E21" s="7">
        <v>69.7</v>
      </c>
      <c r="F21" s="7">
        <v>91</v>
      </c>
      <c r="G21" s="7">
        <f t="shared" si="0"/>
        <v>82.48</v>
      </c>
      <c r="H21" s="8">
        <v>1</v>
      </c>
      <c r="I21" s="6" t="s">
        <v>12</v>
      </c>
    </row>
    <row r="22" customHeight="1" spans="1:9">
      <c r="A22" s="6">
        <v>20</v>
      </c>
      <c r="B22" s="6" t="s">
        <v>34</v>
      </c>
      <c r="C22" s="6" t="s">
        <v>36</v>
      </c>
      <c r="D22" s="6" t="str">
        <f>"202107310208"</f>
        <v>202107310208</v>
      </c>
      <c r="E22" s="7">
        <v>0</v>
      </c>
      <c r="F22" s="7"/>
      <c r="G22" s="7">
        <f t="shared" si="0"/>
        <v>0</v>
      </c>
      <c r="H22" s="8">
        <v>2</v>
      </c>
      <c r="I22" s="6" t="s">
        <v>14</v>
      </c>
    </row>
    <row r="23" customHeight="1" spans="1:9">
      <c r="A23" s="6">
        <v>21</v>
      </c>
      <c r="B23" s="6" t="s">
        <v>34</v>
      </c>
      <c r="C23" s="6" t="s">
        <v>37</v>
      </c>
      <c r="D23" s="6" t="str">
        <f>"202107310209"</f>
        <v>202107310209</v>
      </c>
      <c r="E23" s="7">
        <v>0</v>
      </c>
      <c r="F23" s="7"/>
      <c r="G23" s="7">
        <f t="shared" si="0"/>
        <v>0</v>
      </c>
      <c r="H23" s="8">
        <v>2</v>
      </c>
      <c r="I23" s="6" t="s">
        <v>14</v>
      </c>
    </row>
    <row r="24" customHeight="1" spans="1:9">
      <c r="A24" s="6">
        <v>22</v>
      </c>
      <c r="B24" s="6" t="s">
        <v>34</v>
      </c>
      <c r="C24" s="6" t="s">
        <v>38</v>
      </c>
      <c r="D24" s="6" t="str">
        <f>"202107310210"</f>
        <v>202107310210</v>
      </c>
      <c r="E24" s="7">
        <v>0</v>
      </c>
      <c r="F24" s="7"/>
      <c r="G24" s="7">
        <f t="shared" si="0"/>
        <v>0</v>
      </c>
      <c r="H24" s="8">
        <v>2</v>
      </c>
      <c r="I24" s="6" t="s">
        <v>14</v>
      </c>
    </row>
    <row r="25" customHeight="1" spans="1:9">
      <c r="A25" s="6">
        <v>23</v>
      </c>
      <c r="B25" s="6" t="s">
        <v>39</v>
      </c>
      <c r="C25" s="6" t="s">
        <v>40</v>
      </c>
      <c r="D25" s="6" t="str">
        <f>"202107311308"</f>
        <v>202107311308</v>
      </c>
      <c r="E25" s="7">
        <v>62.2</v>
      </c>
      <c r="F25" s="7">
        <v>82.75</v>
      </c>
      <c r="G25" s="7">
        <f t="shared" si="0"/>
        <v>74.53</v>
      </c>
      <c r="H25" s="8">
        <v>2</v>
      </c>
      <c r="I25" s="6" t="s">
        <v>12</v>
      </c>
    </row>
    <row r="26" customHeight="1" spans="1:9">
      <c r="A26" s="6">
        <v>24</v>
      </c>
      <c r="B26" s="6" t="s">
        <v>39</v>
      </c>
      <c r="C26" s="6" t="s">
        <v>41</v>
      </c>
      <c r="D26" s="6" t="str">
        <f>"202107311314"</f>
        <v>202107311314</v>
      </c>
      <c r="E26" s="7">
        <v>56.7</v>
      </c>
      <c r="F26" s="7">
        <v>88</v>
      </c>
      <c r="G26" s="7">
        <f t="shared" si="0"/>
        <v>75.48</v>
      </c>
      <c r="H26" s="8">
        <v>1</v>
      </c>
      <c r="I26" s="6" t="s">
        <v>12</v>
      </c>
    </row>
    <row r="27" customHeight="1" spans="1:9">
      <c r="A27" s="6">
        <v>25</v>
      </c>
      <c r="B27" s="6" t="s">
        <v>39</v>
      </c>
      <c r="C27" s="6" t="s">
        <v>42</v>
      </c>
      <c r="D27" s="6" t="str">
        <f>"202107311307"</f>
        <v>202107311307</v>
      </c>
      <c r="E27" s="7">
        <v>0</v>
      </c>
      <c r="F27" s="7"/>
      <c r="G27" s="7">
        <f t="shared" si="0"/>
        <v>0</v>
      </c>
      <c r="H27" s="8">
        <v>3</v>
      </c>
      <c r="I27" s="6" t="s">
        <v>14</v>
      </c>
    </row>
    <row r="28" customHeight="1" spans="1:9">
      <c r="A28" s="6">
        <v>26</v>
      </c>
      <c r="B28" s="6" t="s">
        <v>39</v>
      </c>
      <c r="C28" s="6" t="s">
        <v>43</v>
      </c>
      <c r="D28" s="6" t="str">
        <f>"202107311309"</f>
        <v>202107311309</v>
      </c>
      <c r="E28" s="7">
        <v>0</v>
      </c>
      <c r="F28" s="7"/>
      <c r="G28" s="7">
        <f t="shared" si="0"/>
        <v>0</v>
      </c>
      <c r="H28" s="8">
        <v>3</v>
      </c>
      <c r="I28" s="6" t="s">
        <v>14</v>
      </c>
    </row>
    <row r="29" customHeight="1" spans="1:9">
      <c r="A29" s="6">
        <v>27</v>
      </c>
      <c r="B29" s="6" t="s">
        <v>39</v>
      </c>
      <c r="C29" s="6" t="s">
        <v>44</v>
      </c>
      <c r="D29" s="6" t="str">
        <f>"202107311310"</f>
        <v>202107311310</v>
      </c>
      <c r="E29" s="7">
        <v>0</v>
      </c>
      <c r="F29" s="7"/>
      <c r="G29" s="7">
        <f t="shared" si="0"/>
        <v>0</v>
      </c>
      <c r="H29" s="8">
        <v>3</v>
      </c>
      <c r="I29" s="6" t="s">
        <v>14</v>
      </c>
    </row>
    <row r="30" customHeight="1" spans="1:9">
      <c r="A30" s="6">
        <v>28</v>
      </c>
      <c r="B30" s="6" t="s">
        <v>39</v>
      </c>
      <c r="C30" s="6" t="s">
        <v>45</v>
      </c>
      <c r="D30" s="6" t="str">
        <f>"202107311311"</f>
        <v>202107311311</v>
      </c>
      <c r="E30" s="7">
        <v>0</v>
      </c>
      <c r="F30" s="7"/>
      <c r="G30" s="7">
        <f t="shared" si="0"/>
        <v>0</v>
      </c>
      <c r="H30" s="8">
        <v>3</v>
      </c>
      <c r="I30" s="6" t="s">
        <v>14</v>
      </c>
    </row>
    <row r="31" customHeight="1" spans="1:9">
      <c r="A31" s="6">
        <v>29</v>
      </c>
      <c r="B31" s="6" t="s">
        <v>39</v>
      </c>
      <c r="C31" s="6" t="s">
        <v>46</v>
      </c>
      <c r="D31" s="6" t="str">
        <f>"202107311312"</f>
        <v>202107311312</v>
      </c>
      <c r="E31" s="7">
        <v>0</v>
      </c>
      <c r="F31" s="7"/>
      <c r="G31" s="7">
        <f t="shared" si="0"/>
        <v>0</v>
      </c>
      <c r="H31" s="8">
        <v>3</v>
      </c>
      <c r="I31" s="6" t="s">
        <v>14</v>
      </c>
    </row>
    <row r="32" customHeight="1" spans="1:9">
      <c r="A32" s="6">
        <v>30</v>
      </c>
      <c r="B32" s="6" t="s">
        <v>39</v>
      </c>
      <c r="C32" s="6" t="s">
        <v>47</v>
      </c>
      <c r="D32" s="6" t="str">
        <f>"202107311313"</f>
        <v>202107311313</v>
      </c>
      <c r="E32" s="7">
        <v>0</v>
      </c>
      <c r="F32" s="7"/>
      <c r="G32" s="7">
        <f t="shared" si="0"/>
        <v>0</v>
      </c>
      <c r="H32" s="8">
        <v>3</v>
      </c>
      <c r="I32" s="6" t="s">
        <v>14</v>
      </c>
    </row>
    <row r="33" customHeight="1" spans="1:9">
      <c r="A33" s="6">
        <v>31</v>
      </c>
      <c r="B33" s="6" t="s">
        <v>48</v>
      </c>
      <c r="C33" s="6" t="s">
        <v>49</v>
      </c>
      <c r="D33" s="6" t="str">
        <f>"202107311320"</f>
        <v>202107311320</v>
      </c>
      <c r="E33" s="7">
        <v>59.9</v>
      </c>
      <c r="F33" s="7">
        <v>90.75</v>
      </c>
      <c r="G33" s="7">
        <f t="shared" si="0"/>
        <v>78.41</v>
      </c>
      <c r="H33" s="8">
        <v>1</v>
      </c>
      <c r="I33" s="6" t="s">
        <v>12</v>
      </c>
    </row>
    <row r="34" customHeight="1" spans="1:9">
      <c r="A34" s="6">
        <v>32</v>
      </c>
      <c r="B34" s="6" t="s">
        <v>48</v>
      </c>
      <c r="C34" s="6" t="s">
        <v>50</v>
      </c>
      <c r="D34" s="6" t="str">
        <f>"202107311322"</f>
        <v>202107311322</v>
      </c>
      <c r="E34" s="7">
        <v>47.6</v>
      </c>
      <c r="F34" s="7">
        <v>80</v>
      </c>
      <c r="G34" s="7">
        <f t="shared" si="0"/>
        <v>67.04</v>
      </c>
      <c r="H34" s="8">
        <v>2</v>
      </c>
      <c r="I34" s="6" t="s">
        <v>12</v>
      </c>
    </row>
    <row r="35" customHeight="1" spans="1:9">
      <c r="A35" s="6">
        <v>33</v>
      </c>
      <c r="B35" s="6" t="s">
        <v>48</v>
      </c>
      <c r="C35" s="6" t="s">
        <v>51</v>
      </c>
      <c r="D35" s="6" t="str">
        <f>"202107311315"</f>
        <v>202107311315</v>
      </c>
      <c r="E35" s="7">
        <v>0</v>
      </c>
      <c r="F35" s="7"/>
      <c r="G35" s="7">
        <f t="shared" si="0"/>
        <v>0</v>
      </c>
      <c r="H35" s="8">
        <v>3</v>
      </c>
      <c r="I35" s="6" t="s">
        <v>14</v>
      </c>
    </row>
    <row r="36" customHeight="1" spans="1:9">
      <c r="A36" s="6">
        <v>34</v>
      </c>
      <c r="B36" s="6" t="s">
        <v>48</v>
      </c>
      <c r="C36" s="6" t="s">
        <v>52</v>
      </c>
      <c r="D36" s="6" t="str">
        <f>"202107311316"</f>
        <v>202107311316</v>
      </c>
      <c r="E36" s="7">
        <v>0</v>
      </c>
      <c r="F36" s="7"/>
      <c r="G36" s="7">
        <f t="shared" si="0"/>
        <v>0</v>
      </c>
      <c r="H36" s="8">
        <v>3</v>
      </c>
      <c r="I36" s="6" t="s">
        <v>14</v>
      </c>
    </row>
    <row r="37" customHeight="1" spans="1:9">
      <c r="A37" s="6">
        <v>35</v>
      </c>
      <c r="B37" s="6" t="s">
        <v>48</v>
      </c>
      <c r="C37" s="6" t="s">
        <v>53</v>
      </c>
      <c r="D37" s="6" t="str">
        <f>"202107311317"</f>
        <v>202107311317</v>
      </c>
      <c r="E37" s="7">
        <v>0</v>
      </c>
      <c r="F37" s="7"/>
      <c r="G37" s="7">
        <f t="shared" si="0"/>
        <v>0</v>
      </c>
      <c r="H37" s="8">
        <v>3</v>
      </c>
      <c r="I37" s="6" t="s">
        <v>14</v>
      </c>
    </row>
    <row r="38" customHeight="1" spans="1:9">
      <c r="A38" s="6">
        <v>36</v>
      </c>
      <c r="B38" s="6" t="s">
        <v>48</v>
      </c>
      <c r="C38" s="6" t="s">
        <v>54</v>
      </c>
      <c r="D38" s="6" t="str">
        <f>"202107311318"</f>
        <v>202107311318</v>
      </c>
      <c r="E38" s="7">
        <v>0</v>
      </c>
      <c r="F38" s="7"/>
      <c r="G38" s="7">
        <f t="shared" si="0"/>
        <v>0</v>
      </c>
      <c r="H38" s="8">
        <v>3</v>
      </c>
      <c r="I38" s="6" t="s">
        <v>14</v>
      </c>
    </row>
    <row r="39" customHeight="1" spans="1:9">
      <c r="A39" s="6">
        <v>37</v>
      </c>
      <c r="B39" s="6" t="s">
        <v>48</v>
      </c>
      <c r="C39" s="6" t="s">
        <v>55</v>
      </c>
      <c r="D39" s="6" t="str">
        <f>"202107311319"</f>
        <v>202107311319</v>
      </c>
      <c r="E39" s="7">
        <v>0</v>
      </c>
      <c r="F39" s="7"/>
      <c r="G39" s="7">
        <f t="shared" si="0"/>
        <v>0</v>
      </c>
      <c r="H39" s="8">
        <v>3</v>
      </c>
      <c r="I39" s="6" t="s">
        <v>14</v>
      </c>
    </row>
    <row r="40" customHeight="1" spans="1:9">
      <c r="A40" s="6">
        <v>38</v>
      </c>
      <c r="B40" s="6" t="s">
        <v>48</v>
      </c>
      <c r="C40" s="6" t="s">
        <v>56</v>
      </c>
      <c r="D40" s="6" t="str">
        <f>"202107311321"</f>
        <v>202107311321</v>
      </c>
      <c r="E40" s="7">
        <v>0</v>
      </c>
      <c r="F40" s="7"/>
      <c r="G40" s="7">
        <f t="shared" si="0"/>
        <v>0</v>
      </c>
      <c r="H40" s="8">
        <v>3</v>
      </c>
      <c r="I40" s="6" t="s">
        <v>14</v>
      </c>
    </row>
    <row r="41" customHeight="1" spans="1:9">
      <c r="A41" s="6">
        <v>39</v>
      </c>
      <c r="B41" s="6" t="s">
        <v>48</v>
      </c>
      <c r="C41" s="6" t="s">
        <v>57</v>
      </c>
      <c r="D41" s="6" t="str">
        <f>"202107311323"</f>
        <v>202107311323</v>
      </c>
      <c r="E41" s="7">
        <v>0</v>
      </c>
      <c r="F41" s="7"/>
      <c r="G41" s="7">
        <f t="shared" si="0"/>
        <v>0</v>
      </c>
      <c r="H41" s="8">
        <v>3</v>
      </c>
      <c r="I41" s="6" t="s">
        <v>14</v>
      </c>
    </row>
  </sheetData>
  <sheetProtection selectLockedCells="1" selectUnlockedCells="1"/>
  <autoFilter ref="A2:I41">
    <extLst/>
  </autoFilter>
  <mergeCells count="1">
    <mergeCell ref="A1:I1"/>
  </mergeCells>
  <printOptions horizontalCentered="1"/>
  <pageMargins left="0.0388888888888889" right="0.0388888888888889" top="0.393055555555556" bottom="0.393055555555556" header="0.5" footer="0.196527777777778"/>
  <pageSetup paperSize="9" scale="74" fitToHeight="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彪</cp:lastModifiedBy>
  <dcterms:created xsi:type="dcterms:W3CDTF">2021-08-03T08:51:00Z</dcterms:created>
  <cp:lastPrinted>2021-08-04T02:06:00Z</cp:lastPrinted>
  <dcterms:modified xsi:type="dcterms:W3CDTF">2021-08-04T08:46:49Z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B3435D19FE444998887B0C710E36719E</vt:lpwstr>
  </property>
  <property fmtid="{D5CDD505-2E9C-101B-9397-08002B2CF9AE}" pid="3" name="KSOProductBuildVer">
    <vt:lpwstr>2052-11.1.0.10667</vt:lpwstr>
  </property>
</Properties>
</file>