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Sheet1!$2:$20</definedName>
  </definedNames>
  <calcPr calcId="144525"/>
</workbook>
</file>

<file path=xl/sharedStrings.xml><?xml version="1.0" encoding="utf-8"?>
<sst xmlns="http://schemas.openxmlformats.org/spreadsheetml/2006/main" count="89" uniqueCount="36">
  <si>
    <t>中国热带农业科学院南亚热带作物研究所2023年第四批公开招聘工作人员总成绩及入围考察人员名单</t>
  </si>
  <si>
    <t>序号</t>
  </si>
  <si>
    <t>报考岗位</t>
  </si>
  <si>
    <t>姓名</t>
  </si>
  <si>
    <t>身份证号码</t>
  </si>
  <si>
    <t>笔试成绩</t>
  </si>
  <si>
    <t>面试成绩</t>
  </si>
  <si>
    <t>总成绩</t>
  </si>
  <si>
    <t>排名</t>
  </si>
  <si>
    <t>是否入围考察</t>
  </si>
  <si>
    <t>备注</t>
  </si>
  <si>
    <t>荔枝龙眼研究中心科研岗</t>
  </si>
  <si>
    <t>张凯鑫</t>
  </si>
  <si>
    <t>否</t>
  </si>
  <si>
    <t>李响</t>
  </si>
  <si>
    <t xml:space="preserve">是 </t>
  </si>
  <si>
    <t>香蕉杂交育种研究中心科研岗</t>
  </si>
  <si>
    <t>何俊欧</t>
  </si>
  <si>
    <t>休闲农业研究室科研岗</t>
  </si>
  <si>
    <t>干春霞</t>
  </si>
  <si>
    <t>缺考</t>
  </si>
  <si>
    <t>-</t>
  </si>
  <si>
    <t>剑麻研究中心科研岗</t>
  </si>
  <si>
    <t>陈亮宇</t>
  </si>
  <si>
    <t>黄建忠</t>
  </si>
  <si>
    <t>季苇芹</t>
  </si>
  <si>
    <t>胡芳丽</t>
  </si>
  <si>
    <t>谭远华</t>
  </si>
  <si>
    <t>芒果研究中心科研岗</t>
  </si>
  <si>
    <t>崔恒久</t>
  </si>
  <si>
    <t>骆开莎</t>
  </si>
  <si>
    <t>叶一苇</t>
  </si>
  <si>
    <t>谢坤良</t>
  </si>
  <si>
    <t>张诗艳</t>
  </si>
  <si>
    <t>曾建梅</t>
  </si>
  <si>
    <t>王帅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</si>
</sst>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46d7bc23cd29d6e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D2" t="str">
            <v>李响</v>
          </cell>
          <cell r="E2" t="str">
            <v>370902****1829</v>
          </cell>
        </row>
        <row r="3">
          <cell r="D3" t="str">
            <v>张凯鑫</v>
          </cell>
          <cell r="E3" t="str">
            <v>231282****7343</v>
          </cell>
        </row>
        <row r="4">
          <cell r="D4" t="str">
            <v>何俊欧</v>
          </cell>
          <cell r="E4" t="str">
            <v>500102****0013</v>
          </cell>
        </row>
        <row r="5">
          <cell r="D5" t="str">
            <v>干春霞</v>
          </cell>
          <cell r="E5" t="str">
            <v>430681****232X</v>
          </cell>
        </row>
        <row r="6">
          <cell r="D6" t="str">
            <v>陈亮宇</v>
          </cell>
          <cell r="E6" t="str">
            <v>350821****0012</v>
          </cell>
        </row>
        <row r="7">
          <cell r="D7" t="str">
            <v>谭远华</v>
          </cell>
          <cell r="E7" t="str">
            <v>360730****1145</v>
          </cell>
        </row>
        <row r="8">
          <cell r="D8" t="str">
            <v>李姗姗</v>
          </cell>
          <cell r="E8" t="str">
            <v>413026****8464</v>
          </cell>
        </row>
        <row r="9">
          <cell r="D9" t="str">
            <v>李子豪</v>
          </cell>
          <cell r="E9" t="str">
            <v>230882****5271</v>
          </cell>
        </row>
        <row r="10">
          <cell r="D10" t="str">
            <v>季苇芹</v>
          </cell>
          <cell r="E10" t="str">
            <v>370305****6529</v>
          </cell>
        </row>
        <row r="11">
          <cell r="D11" t="str">
            <v>胡芳丽</v>
          </cell>
          <cell r="E11" t="str">
            <v>520112****2024</v>
          </cell>
        </row>
        <row r="12">
          <cell r="D12" t="str">
            <v>黄建忠</v>
          </cell>
          <cell r="E12" t="str">
            <v>441323****6337</v>
          </cell>
        </row>
        <row r="13">
          <cell r="D13" t="str">
            <v>王帅</v>
          </cell>
          <cell r="E13" t="str">
            <v>370126****0819</v>
          </cell>
        </row>
        <row r="14">
          <cell r="D14" t="str">
            <v>张诗艳</v>
          </cell>
          <cell r="E14" t="str">
            <v>341225****7744</v>
          </cell>
        </row>
        <row r="15">
          <cell r="D15" t="str">
            <v>崔恒久</v>
          </cell>
          <cell r="E15" t="str">
            <v>371523****0074</v>
          </cell>
        </row>
        <row r="16">
          <cell r="D16" t="str">
            <v>叶一苇</v>
          </cell>
          <cell r="E16" t="str">
            <v>440823****0036</v>
          </cell>
        </row>
        <row r="17">
          <cell r="D17" t="str">
            <v>谢坤良</v>
          </cell>
          <cell r="E17" t="str">
            <v>142724****3334</v>
          </cell>
        </row>
        <row r="18">
          <cell r="D18" t="str">
            <v>骆开莎</v>
          </cell>
          <cell r="E18" t="str">
            <v>522731****2023</v>
          </cell>
        </row>
        <row r="19">
          <cell r="D19" t="str">
            <v>曾建梅</v>
          </cell>
          <cell r="E19" t="str">
            <v>360732****4449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0"/>
  <sheetViews>
    <sheetView tabSelected="1" workbookViewId="0">
      <selection activeCell="F10" sqref="F10"/>
    </sheetView>
  </sheetViews>
  <sheetFormatPr defaultColWidth="11.5" defaultRowHeight="30" customHeight="1"/>
  <cols>
    <col min="1" max="1" width="11.5" style="3" customWidth="1"/>
    <col min="2" max="2" width="45.625" style="4" customWidth="1"/>
    <col min="3" max="3" width="11.5" style="4" customWidth="1"/>
    <col min="4" max="4" width="21.25" style="4" customWidth="1"/>
    <col min="5" max="7" width="11.5" style="5" customWidth="1"/>
    <col min="8" max="9" width="11.5" style="3" customWidth="1"/>
    <col min="10" max="10" width="20.75" style="3" customWidth="1"/>
    <col min="11" max="16382" width="11.5" style="4" customWidth="1"/>
    <col min="16383" max="16384" width="11.5" style="4"/>
  </cols>
  <sheetData>
    <row r="1" customHeight="1" spans="1:10">
      <c r="A1" s="6" t="s">
        <v>0</v>
      </c>
      <c r="B1" s="6"/>
      <c r="C1" s="6"/>
      <c r="D1" s="6"/>
      <c r="E1" s="7"/>
      <c r="F1" s="7"/>
      <c r="G1" s="7"/>
      <c r="H1" s="6"/>
      <c r="I1" s="6"/>
      <c r="J1" s="6"/>
    </row>
    <row r="2" s="1" customFormat="1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10" t="s">
        <v>10</v>
      </c>
    </row>
    <row r="3" s="2" customFormat="1" customHeight="1" spans="1:16384">
      <c r="A3" s="11">
        <v>1</v>
      </c>
      <c r="B3" s="12" t="s">
        <v>11</v>
      </c>
      <c r="C3" s="12" t="s">
        <v>12</v>
      </c>
      <c r="D3" s="12" t="str">
        <f>VLOOKUP(C3:C20,[1]Sheet1!$D$2:$E$19,2,0)</f>
        <v>231282****7343</v>
      </c>
      <c r="E3" s="12">
        <v>60.7</v>
      </c>
      <c r="F3" s="12">
        <v>85.57</v>
      </c>
      <c r="G3" s="12">
        <f>ROUND(E3*0.4+F3*0.6,2)</f>
        <v>75.62</v>
      </c>
      <c r="H3" s="12">
        <v>2</v>
      </c>
      <c r="I3" s="12" t="s">
        <v>13</v>
      </c>
      <c r="J3" s="11"/>
      <c r="XFC3" s="4"/>
      <c r="XFD3" s="4"/>
    </row>
    <row r="4" customHeight="1" spans="1:10">
      <c r="A4" s="11">
        <v>2</v>
      </c>
      <c r="B4" s="12" t="s">
        <v>11</v>
      </c>
      <c r="C4" s="12" t="s">
        <v>14</v>
      </c>
      <c r="D4" s="12" t="str">
        <f>VLOOKUP(C4:C21,[1]Sheet1!$D$2:$E$19,2,0)</f>
        <v>370902****1829</v>
      </c>
      <c r="E4" s="12">
        <v>55.5</v>
      </c>
      <c r="F4" s="12">
        <v>89.71</v>
      </c>
      <c r="G4" s="12">
        <f t="shared" ref="G4:G20" si="0">ROUND(E4*0.4+F4*0.6,2)</f>
        <v>76.03</v>
      </c>
      <c r="H4" s="12">
        <v>1</v>
      </c>
      <c r="I4" s="12" t="s">
        <v>15</v>
      </c>
      <c r="J4" s="11"/>
    </row>
    <row r="5" customHeight="1" spans="1:10">
      <c r="A5" s="11">
        <v>3</v>
      </c>
      <c r="B5" s="12" t="s">
        <v>16</v>
      </c>
      <c r="C5" s="12" t="s">
        <v>17</v>
      </c>
      <c r="D5" s="12" t="str">
        <f>VLOOKUP(C5:C22,[1]Sheet1!$D$2:$E$19,2,0)</f>
        <v>500102****0013</v>
      </c>
      <c r="E5" s="12">
        <v>57.1</v>
      </c>
      <c r="F5" s="12">
        <v>79.14</v>
      </c>
      <c r="G5" s="12">
        <f t="shared" si="0"/>
        <v>70.32</v>
      </c>
      <c r="H5" s="12">
        <v>1</v>
      </c>
      <c r="I5" s="12" t="s">
        <v>15</v>
      </c>
      <c r="J5" s="11"/>
    </row>
    <row r="6" customHeight="1" spans="1:10">
      <c r="A6" s="11">
        <v>4</v>
      </c>
      <c r="B6" s="12" t="s">
        <v>18</v>
      </c>
      <c r="C6" s="12" t="s">
        <v>19</v>
      </c>
      <c r="D6" s="12" t="str">
        <f>VLOOKUP(C6:C23,[1]Sheet1!$D$2:$E$19,2,0)</f>
        <v>430681****232X</v>
      </c>
      <c r="E6" s="12" t="s">
        <v>20</v>
      </c>
      <c r="F6" s="12" t="s">
        <v>20</v>
      </c>
      <c r="G6" s="12" t="s">
        <v>21</v>
      </c>
      <c r="H6" s="12" t="s">
        <v>21</v>
      </c>
      <c r="I6" s="12" t="s">
        <v>13</v>
      </c>
      <c r="J6" s="11"/>
    </row>
    <row r="7" customHeight="1" spans="1:10">
      <c r="A7" s="11">
        <v>5</v>
      </c>
      <c r="B7" s="12" t="s">
        <v>22</v>
      </c>
      <c r="C7" s="12" t="s">
        <v>23</v>
      </c>
      <c r="D7" s="12" t="str">
        <f>VLOOKUP(C7:C24,[1]Sheet1!$D$2:$E$19,2,0)</f>
        <v>350821****0012</v>
      </c>
      <c r="E7" s="12">
        <v>74.9</v>
      </c>
      <c r="F7" s="12">
        <v>88.86</v>
      </c>
      <c r="G7" s="12">
        <f t="shared" si="0"/>
        <v>83.28</v>
      </c>
      <c r="H7" s="12">
        <v>1</v>
      </c>
      <c r="I7" s="12" t="s">
        <v>15</v>
      </c>
      <c r="J7" s="11"/>
    </row>
    <row r="8" customHeight="1" spans="1:10">
      <c r="A8" s="11">
        <v>6</v>
      </c>
      <c r="B8" s="12" t="s">
        <v>22</v>
      </c>
      <c r="C8" s="12" t="s">
        <v>24</v>
      </c>
      <c r="D8" s="12" t="str">
        <f>VLOOKUP(C8:C25,[1]Sheet1!$D$2:$E$19,2,0)</f>
        <v>441323****6337</v>
      </c>
      <c r="E8" s="12">
        <v>64.7</v>
      </c>
      <c r="F8" s="12">
        <v>82.14</v>
      </c>
      <c r="G8" s="12">
        <f t="shared" si="0"/>
        <v>75.16</v>
      </c>
      <c r="H8" s="12">
        <v>3</v>
      </c>
      <c r="I8" s="12" t="s">
        <v>13</v>
      </c>
      <c r="J8" s="11"/>
    </row>
    <row r="9" customHeight="1" spans="1:10">
      <c r="A9" s="11">
        <v>7</v>
      </c>
      <c r="B9" s="12" t="s">
        <v>22</v>
      </c>
      <c r="C9" s="12" t="s">
        <v>25</v>
      </c>
      <c r="D9" s="12" t="str">
        <f>VLOOKUP(C9:C26,[1]Sheet1!$D$2:$E$19,2,0)</f>
        <v>370305****6529</v>
      </c>
      <c r="E9" s="12">
        <v>62.7</v>
      </c>
      <c r="F9" s="12">
        <v>90.86</v>
      </c>
      <c r="G9" s="12">
        <f t="shared" si="0"/>
        <v>79.6</v>
      </c>
      <c r="H9" s="12">
        <v>2</v>
      </c>
      <c r="I9" s="12" t="s">
        <v>13</v>
      </c>
      <c r="J9" s="11"/>
    </row>
    <row r="10" customHeight="1" spans="1:10">
      <c r="A10" s="11">
        <v>8</v>
      </c>
      <c r="B10" s="12" t="s">
        <v>22</v>
      </c>
      <c r="C10" s="12" t="s">
        <v>26</v>
      </c>
      <c r="D10" s="12" t="str">
        <f>VLOOKUP(C10:C27,[1]Sheet1!$D$2:$E$19,2,0)</f>
        <v>520112****2024</v>
      </c>
      <c r="E10" s="12">
        <v>58.1</v>
      </c>
      <c r="F10" s="12">
        <v>84.14</v>
      </c>
      <c r="G10" s="12">
        <f t="shared" si="0"/>
        <v>73.72</v>
      </c>
      <c r="H10" s="12">
        <v>4</v>
      </c>
      <c r="I10" s="12" t="s">
        <v>13</v>
      </c>
      <c r="J10" s="11"/>
    </row>
    <row r="11" customHeight="1" spans="1:10">
      <c r="A11" s="11">
        <v>9</v>
      </c>
      <c r="B11" s="12" t="s">
        <v>22</v>
      </c>
      <c r="C11" s="12" t="s">
        <v>27</v>
      </c>
      <c r="D11" s="12" t="str">
        <f>VLOOKUP(C11:C28,[1]Sheet1!$D$2:$E$19,2,0)</f>
        <v>360730****1145</v>
      </c>
      <c r="E11" s="12" t="s">
        <v>20</v>
      </c>
      <c r="F11" s="12" t="s">
        <v>20</v>
      </c>
      <c r="G11" s="12" t="s">
        <v>21</v>
      </c>
      <c r="H11" s="11" t="s">
        <v>21</v>
      </c>
      <c r="I11" s="12" t="s">
        <v>13</v>
      </c>
      <c r="J11" s="11"/>
    </row>
    <row r="12" customHeight="1" spans="1:10">
      <c r="A12" s="11">
        <v>10</v>
      </c>
      <c r="B12" s="12" t="s">
        <v>22</v>
      </c>
      <c r="C12" s="13" t="str">
        <f>"李姗姗"</f>
        <v>李姗姗</v>
      </c>
      <c r="D12" s="12" t="str">
        <f>VLOOKUP(C12:C29,[1]Sheet1!$D$2:$E$19,2,0)</f>
        <v>413026****8464</v>
      </c>
      <c r="E12" s="12" t="s">
        <v>20</v>
      </c>
      <c r="F12" s="12" t="s">
        <v>20</v>
      </c>
      <c r="G12" s="12" t="s">
        <v>21</v>
      </c>
      <c r="H12" s="11" t="s">
        <v>21</v>
      </c>
      <c r="I12" s="12" t="s">
        <v>13</v>
      </c>
      <c r="J12" s="11"/>
    </row>
    <row r="13" customHeight="1" spans="1:10">
      <c r="A13" s="11">
        <v>11</v>
      </c>
      <c r="B13" s="12" t="s">
        <v>22</v>
      </c>
      <c r="C13" s="13" t="str">
        <f>"李子豪"</f>
        <v>李子豪</v>
      </c>
      <c r="D13" s="12" t="str">
        <f>VLOOKUP(C13:C30,[1]Sheet1!$D$2:$E$19,2,0)</f>
        <v>230882****5271</v>
      </c>
      <c r="E13" s="12" t="s">
        <v>20</v>
      </c>
      <c r="F13" s="12" t="s">
        <v>20</v>
      </c>
      <c r="G13" s="12" t="s">
        <v>21</v>
      </c>
      <c r="H13" s="11" t="s">
        <v>21</v>
      </c>
      <c r="I13" s="12" t="s">
        <v>13</v>
      </c>
      <c r="J13" s="11"/>
    </row>
    <row r="14" customHeight="1" spans="1:10">
      <c r="A14" s="11">
        <v>12</v>
      </c>
      <c r="B14" s="12" t="s">
        <v>28</v>
      </c>
      <c r="C14" s="12" t="s">
        <v>29</v>
      </c>
      <c r="D14" s="12" t="str">
        <f>VLOOKUP(C14:C31,[1]Sheet1!$D$2:$E$19,2,0)</f>
        <v>371523****0074</v>
      </c>
      <c r="E14" s="12">
        <v>69.8</v>
      </c>
      <c r="F14" s="12" t="s">
        <v>20</v>
      </c>
      <c r="G14" s="12" t="s">
        <v>21</v>
      </c>
      <c r="H14" s="11" t="s">
        <v>21</v>
      </c>
      <c r="I14" s="12" t="s">
        <v>13</v>
      </c>
      <c r="J14" s="11"/>
    </row>
    <row r="15" customHeight="1" spans="1:10">
      <c r="A15" s="11">
        <v>13</v>
      </c>
      <c r="B15" s="12" t="s">
        <v>28</v>
      </c>
      <c r="C15" s="12" t="s">
        <v>30</v>
      </c>
      <c r="D15" s="12" t="str">
        <f>VLOOKUP(C15:C32,[1]Sheet1!$D$2:$E$19,2,0)</f>
        <v>522731****2023</v>
      </c>
      <c r="E15" s="12">
        <v>67.8</v>
      </c>
      <c r="F15" s="12">
        <v>82.86</v>
      </c>
      <c r="G15" s="12">
        <f t="shared" si="0"/>
        <v>76.84</v>
      </c>
      <c r="H15" s="11">
        <v>2</v>
      </c>
      <c r="I15" s="12" t="s">
        <v>13</v>
      </c>
      <c r="J15" s="11"/>
    </row>
    <row r="16" customHeight="1" spans="1:10">
      <c r="A16" s="11">
        <v>14</v>
      </c>
      <c r="B16" s="12" t="s">
        <v>28</v>
      </c>
      <c r="C16" s="12" t="s">
        <v>31</v>
      </c>
      <c r="D16" s="12" t="str">
        <f>VLOOKUP(C16:C33,[1]Sheet1!$D$2:$E$19,2,0)</f>
        <v>440823****0036</v>
      </c>
      <c r="E16" s="12">
        <v>65.6</v>
      </c>
      <c r="F16" s="12" t="s">
        <v>20</v>
      </c>
      <c r="G16" s="12" t="s">
        <v>21</v>
      </c>
      <c r="H16" s="11" t="s">
        <v>21</v>
      </c>
      <c r="I16" s="12" t="s">
        <v>13</v>
      </c>
      <c r="J16" s="11"/>
    </row>
    <row r="17" customHeight="1" spans="1:10">
      <c r="A17" s="11">
        <v>15</v>
      </c>
      <c r="B17" s="12" t="s">
        <v>28</v>
      </c>
      <c r="C17" s="12" t="s">
        <v>32</v>
      </c>
      <c r="D17" s="12" t="str">
        <f>VLOOKUP(C17:C34,[1]Sheet1!$D$2:$E$19,2,0)</f>
        <v>142724****3334</v>
      </c>
      <c r="E17" s="12">
        <v>60.9</v>
      </c>
      <c r="F17" s="12">
        <v>87.86</v>
      </c>
      <c r="G17" s="12">
        <f t="shared" si="0"/>
        <v>77.08</v>
      </c>
      <c r="H17" s="11">
        <v>1</v>
      </c>
      <c r="I17" s="12" t="s">
        <v>15</v>
      </c>
      <c r="J17" s="11"/>
    </row>
    <row r="18" customHeight="1" spans="1:10">
      <c r="A18" s="11">
        <v>16</v>
      </c>
      <c r="B18" s="12" t="s">
        <v>28</v>
      </c>
      <c r="C18" s="12" t="s">
        <v>33</v>
      </c>
      <c r="D18" s="12" t="str">
        <f>VLOOKUP(C18:C35,[1]Sheet1!$D$2:$E$19,2,0)</f>
        <v>341225****7744</v>
      </c>
      <c r="E18" s="12">
        <v>60.8</v>
      </c>
      <c r="F18" s="12">
        <v>79.43</v>
      </c>
      <c r="G18" s="12">
        <f t="shared" si="0"/>
        <v>71.98</v>
      </c>
      <c r="H18" s="11">
        <v>4</v>
      </c>
      <c r="I18" s="12" t="s">
        <v>13</v>
      </c>
      <c r="J18" s="11"/>
    </row>
    <row r="19" customHeight="1" spans="1:10">
      <c r="A19" s="11">
        <v>17</v>
      </c>
      <c r="B19" s="12" t="s">
        <v>28</v>
      </c>
      <c r="C19" s="12" t="s">
        <v>34</v>
      </c>
      <c r="D19" s="12" t="str">
        <f>VLOOKUP(C19:C36,[1]Sheet1!$D$2:$E$19,2,0)</f>
        <v>360732****4449</v>
      </c>
      <c r="E19" s="12">
        <v>50.3</v>
      </c>
      <c r="F19" s="12">
        <v>89.86</v>
      </c>
      <c r="G19" s="12">
        <f t="shared" si="0"/>
        <v>74.04</v>
      </c>
      <c r="H19" s="11">
        <v>3</v>
      </c>
      <c r="I19" s="12" t="s">
        <v>13</v>
      </c>
      <c r="J19" s="11"/>
    </row>
    <row r="20" customHeight="1" spans="1:10">
      <c r="A20" s="11">
        <v>18</v>
      </c>
      <c r="B20" s="12" t="s">
        <v>28</v>
      </c>
      <c r="C20" s="12" t="s">
        <v>35</v>
      </c>
      <c r="D20" s="12" t="str">
        <f>VLOOKUP(C20:C37,[1]Sheet1!$D$2:$E$19,2,0)</f>
        <v>370126****0819</v>
      </c>
      <c r="E20" s="14" t="s">
        <v>20</v>
      </c>
      <c r="F20" s="12" t="s">
        <v>20</v>
      </c>
      <c r="G20" s="12" t="s">
        <v>21</v>
      </c>
      <c r="H20" s="11" t="s">
        <v>21</v>
      </c>
      <c r="I20" s="12" t="s">
        <v>13</v>
      </c>
      <c r="J20" s="11"/>
    </row>
  </sheetData>
  <autoFilter ref="A2:XFD20"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困惑後</cp:lastModifiedBy>
  <dcterms:created xsi:type="dcterms:W3CDTF">2023-03-14T06:56:00Z</dcterms:created>
  <dcterms:modified xsi:type="dcterms:W3CDTF">2023-05-25T08:35:01Z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0EFBF0E4C1394CBC92A490829F7EA5F9</vt:lpwstr>
  </property>
  <property fmtid="{D5CDD505-2E9C-101B-9397-08002B2CF9AE}" pid="3" name="KSOProductBuildVer">
    <vt:lpwstr>2052-11.1.0.14309</vt:lpwstr>
  </property>
</Properties>
</file>